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<sst xmlns="http://schemas.openxmlformats.org/spreadsheetml/2006/main" count="42" uniqueCount="26">
  <si>
    <t>附件3</t>
  </si>
  <si>
    <t>固阳县公路沿线及水源地附近三个集中坟墓区绿化项目投资概算表</t>
  </si>
  <si>
    <t>绿化地点</t>
  </si>
  <si>
    <t>绿化
面积   （亩）</t>
  </si>
  <si>
    <t>总投资     金额       （万元）</t>
  </si>
  <si>
    <t>株
行距</t>
  </si>
  <si>
    <t>大樟子松</t>
  </si>
  <si>
    <t>小樟子松</t>
  </si>
  <si>
    <t>榆树</t>
  </si>
  <si>
    <t>果树</t>
  </si>
  <si>
    <t>备注</t>
  </si>
  <si>
    <t>规格</t>
  </si>
  <si>
    <t>面积(亩)</t>
  </si>
  <si>
    <t>单价/亩 （元）</t>
  </si>
  <si>
    <t>金额       （万元）</t>
  </si>
  <si>
    <t>金额      （万元）</t>
  </si>
  <si>
    <t>合计</t>
  </si>
  <si>
    <t>兴隆远塔              北侧坟墓区</t>
  </si>
  <si>
    <t>3*3m</t>
  </si>
  <si>
    <t>高2m</t>
  </si>
  <si>
    <t>高1.5m</t>
  </si>
  <si>
    <t>胸径5cm</t>
  </si>
  <si>
    <t>明登转盘             北侧坟墓区</t>
  </si>
  <si>
    <t>水库南侧
坟墓区</t>
  </si>
  <si>
    <t>高0.3-0.5m</t>
  </si>
  <si>
    <t>地径2cm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</si>
</sst>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8"/>
      <color theme="1"/>
      <name val="方正小标宋_GBK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27" fillId="2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C5" sqref="C5"/>
    </sheetView>
  </sheetViews>
  <sheetFormatPr defaultColWidth="9" defaultRowHeight="14.4" outlineLevelRow="7"/>
  <cols>
    <col min="1" max="1" width="12.2222222222222" style="1" customWidth="1"/>
    <col min="2" max="2" width="7.88888888888889" style="1" customWidth="1"/>
    <col min="3" max="3" width="10" style="1" customWidth="1"/>
    <col min="4" max="4" width="6.25" style="1" customWidth="1"/>
    <col min="5" max="5" width="6.91666666666667" style="1" customWidth="1"/>
    <col min="6" max="6" width="5.77777777777778" style="1" customWidth="1"/>
    <col min="7" max="7" width="8.33333333333333" style="1" customWidth="1"/>
    <col min="8" max="8" width="10.3333333333333" style="1" customWidth="1"/>
    <col min="9" max="9" width="8.87962962962963" style="1" customWidth="1"/>
    <col min="10" max="10" width="8.25" style="1" customWidth="1"/>
    <col min="11" max="11" width="8.44444444444444" style="1" customWidth="1"/>
    <col min="12" max="12" width="9.37962962962963" style="1" customWidth="1"/>
    <col min="13" max="13" width="7.37962962962963" style="1" customWidth="1"/>
    <col min="14" max="14" width="8.25" style="1" customWidth="1"/>
    <col min="15" max="15" width="8" style="1" customWidth="1"/>
    <col min="16" max="16" width="10.3333333333333" style="1" customWidth="1"/>
    <col min="17" max="17" width="7.37962962962963" style="1" customWidth="1"/>
    <col min="18" max="18" width="8.25" customWidth="1"/>
    <col min="19" max="19" width="8.11111111111111" customWidth="1"/>
    <col min="20" max="20" width="9.77777777777778" customWidth="1"/>
    <col min="21" max="21" width="5.66666666666667" customWidth="1"/>
  </cols>
  <sheetData>
    <row r="1" ht="26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54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55" customHeight="1" spans="1:2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/>
      <c r="G3" s="6"/>
      <c r="H3" s="6"/>
      <c r="I3" s="6" t="s">
        <v>7</v>
      </c>
      <c r="J3" s="6"/>
      <c r="K3" s="6"/>
      <c r="L3" s="6"/>
      <c r="M3" s="6" t="s">
        <v>8</v>
      </c>
      <c r="N3" s="6"/>
      <c r="O3" s="6"/>
      <c r="P3" s="6"/>
      <c r="Q3" s="6" t="s">
        <v>9</v>
      </c>
      <c r="R3" s="6"/>
      <c r="S3" s="6"/>
      <c r="T3" s="6"/>
      <c r="U3" s="13" t="s">
        <v>10</v>
      </c>
    </row>
    <row r="4" ht="95" customHeight="1" spans="1:21">
      <c r="A4" s="6"/>
      <c r="B4" s="6"/>
      <c r="C4" s="6"/>
      <c r="D4" s="8"/>
      <c r="E4" s="6" t="s">
        <v>11</v>
      </c>
      <c r="F4" s="6" t="s">
        <v>12</v>
      </c>
      <c r="G4" s="6" t="s">
        <v>13</v>
      </c>
      <c r="H4" s="6" t="s">
        <v>14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11</v>
      </c>
      <c r="R4" s="6" t="s">
        <v>12</v>
      </c>
      <c r="S4" s="6" t="s">
        <v>13</v>
      </c>
      <c r="T4" s="6" t="s">
        <v>15</v>
      </c>
      <c r="U4" s="14"/>
    </row>
    <row r="5" ht="110" customHeight="1" spans="1:21">
      <c r="A5" s="9" t="s">
        <v>16</v>
      </c>
      <c r="B5" s="10">
        <f>SUM(B6:B11)</f>
        <v>5490</v>
      </c>
      <c r="C5" s="11">
        <f>C6+C7+C8</f>
        <v>2653.44</v>
      </c>
      <c r="D5" s="12"/>
      <c r="E5" s="12"/>
      <c r="F5" s="12">
        <f t="shared" ref="F5:J5" si="0">SUM(F6:F11)</f>
        <v>130</v>
      </c>
      <c r="G5" s="12"/>
      <c r="H5" s="11">
        <f t="shared" si="0"/>
        <v>173.16</v>
      </c>
      <c r="I5" s="12"/>
      <c r="J5" s="12">
        <f t="shared" si="0"/>
        <v>4750</v>
      </c>
      <c r="K5" s="12"/>
      <c r="L5" s="11">
        <f>SUM(L6:L11)</f>
        <v>1949.9</v>
      </c>
      <c r="M5" s="12"/>
      <c r="N5" s="12">
        <f t="shared" ref="N5:R5" si="1">SUM(N6:N11)</f>
        <v>110</v>
      </c>
      <c r="O5" s="12"/>
      <c r="P5" s="11">
        <f t="shared" si="1"/>
        <v>138.38</v>
      </c>
      <c r="Q5" s="12"/>
      <c r="R5" s="12">
        <f t="shared" si="1"/>
        <v>500</v>
      </c>
      <c r="S5" s="12"/>
      <c r="T5" s="11">
        <f>SUM(T6:T11)</f>
        <v>392</v>
      </c>
      <c r="U5" s="15"/>
    </row>
    <row r="6" ht="110" customHeight="1" spans="1:21">
      <c r="A6" s="9" t="s">
        <v>17</v>
      </c>
      <c r="B6" s="12">
        <v>380</v>
      </c>
      <c r="C6" s="11">
        <f t="shared" ref="C6:C8" si="2">H6+L6+P6</f>
        <v>322.64</v>
      </c>
      <c r="D6" s="12" t="s">
        <v>18</v>
      </c>
      <c r="E6" s="12" t="s">
        <v>19</v>
      </c>
      <c r="F6" s="12">
        <v>60</v>
      </c>
      <c r="G6" s="12">
        <v>13320</v>
      </c>
      <c r="H6" s="11">
        <f>SUM(F6*G6)/10000</f>
        <v>79.92</v>
      </c>
      <c r="I6" s="12" t="s">
        <v>20</v>
      </c>
      <c r="J6" s="12">
        <v>270</v>
      </c>
      <c r="K6" s="12">
        <v>6660</v>
      </c>
      <c r="L6" s="11">
        <f t="shared" ref="L6:L8" si="3">SUM(J6*K6)/10000</f>
        <v>179.82</v>
      </c>
      <c r="M6" s="12" t="s">
        <v>21</v>
      </c>
      <c r="N6" s="12">
        <v>50</v>
      </c>
      <c r="O6" s="12">
        <v>12580</v>
      </c>
      <c r="P6" s="11">
        <f>SUM(N6*O6)/10000</f>
        <v>62.9</v>
      </c>
      <c r="Q6" s="12"/>
      <c r="R6" s="12"/>
      <c r="S6" s="12"/>
      <c r="T6" s="11"/>
      <c r="U6" s="16"/>
    </row>
    <row r="7" ht="106" customHeight="1" spans="1:21">
      <c r="A7" s="9" t="s">
        <v>22</v>
      </c>
      <c r="B7" s="12">
        <v>510</v>
      </c>
      <c r="C7" s="11">
        <f t="shared" si="2"/>
        <v>421.8</v>
      </c>
      <c r="D7" s="12" t="s">
        <v>18</v>
      </c>
      <c r="E7" s="12" t="s">
        <v>19</v>
      </c>
      <c r="F7" s="12">
        <v>70</v>
      </c>
      <c r="G7" s="12">
        <v>13320</v>
      </c>
      <c r="H7" s="11">
        <f>SUM(F7*G7)/10000</f>
        <v>93.24</v>
      </c>
      <c r="I7" s="12" t="s">
        <v>20</v>
      </c>
      <c r="J7" s="12">
        <v>380</v>
      </c>
      <c r="K7" s="12">
        <v>6660</v>
      </c>
      <c r="L7" s="11">
        <f t="shared" si="3"/>
        <v>253.08</v>
      </c>
      <c r="M7" s="12" t="s">
        <v>21</v>
      </c>
      <c r="N7" s="12">
        <v>60</v>
      </c>
      <c r="O7" s="12">
        <v>12580</v>
      </c>
      <c r="P7" s="11">
        <f>SUM(N7*O7)/10000</f>
        <v>75.48</v>
      </c>
      <c r="Q7" s="12"/>
      <c r="R7" s="12"/>
      <c r="S7" s="12"/>
      <c r="T7" s="11"/>
      <c r="U7" s="16"/>
    </row>
    <row r="8" ht="112" customHeight="1" spans="1:21">
      <c r="A8" s="9" t="s">
        <v>23</v>
      </c>
      <c r="B8" s="12">
        <v>4600</v>
      </c>
      <c r="C8" s="11">
        <f>H8+L8+P8+T8</f>
        <v>1909</v>
      </c>
      <c r="D8" s="12" t="s">
        <v>18</v>
      </c>
      <c r="E8" s="12"/>
      <c r="F8" s="12"/>
      <c r="G8" s="12"/>
      <c r="H8" s="12"/>
      <c r="I8" s="12" t="s">
        <v>24</v>
      </c>
      <c r="J8" s="12">
        <v>4100</v>
      </c>
      <c r="K8" s="12">
        <v>3700</v>
      </c>
      <c r="L8" s="11">
        <f t="shared" si="3"/>
        <v>1517</v>
      </c>
      <c r="M8" s="12"/>
      <c r="N8" s="12"/>
      <c r="O8" s="12"/>
      <c r="P8" s="12"/>
      <c r="Q8" s="12" t="s">
        <v>25</v>
      </c>
      <c r="R8" s="12">
        <v>500</v>
      </c>
      <c r="S8" s="12">
        <v>7840</v>
      </c>
      <c r="T8" s="11">
        <f t="shared" ref="T6:T8" si="4">SUM(R8*S8)/10000</f>
        <v>392</v>
      </c>
      <c r="U8" s="12"/>
    </row>
  </sheetData>
  <mergeCells count="10">
    <mergeCell ref="A1:U1"/>
    <mergeCell ref="A2:U2"/>
    <mergeCell ref="E3:H3"/>
    <mergeCell ref="I3:L3"/>
    <mergeCell ref="M3:P3"/>
    <mergeCell ref="Q3:T3"/>
    <mergeCell ref="A3:A4"/>
    <mergeCell ref="B3:B4"/>
    <mergeCell ref="C3:C4"/>
    <mergeCell ref="D3:D4"/>
  </mergeCells>
  <pageMargins left="0.432638888888889" right="0.393055555555556" top="0.472222222222222" bottom="0.354166666666667" header="0.3" footer="0.35416666666666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共享账号请勿修改密码</cp:lastModifiedBy>
  <dcterms:created xsi:type="dcterms:W3CDTF">2020-12-07T02:30:00Z</dcterms:created>
  <dcterms:modified xsi:type="dcterms:W3CDTF">2021-09-15T02:43:04Z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450F0E6A77E64F19BBF1902DB4F0CD47</vt:lpwstr>
  </property>
</Properties>
</file>